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4240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<sst xmlns="http://schemas.openxmlformats.org/spreadsheetml/2006/main" count="146" uniqueCount="89">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</sst>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Fundusze%20Zewn&#281;trzne\F_P_Obd2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Obd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2">
          <cell r="C2">
            <v>1080.8031999999946</v>
          </cell>
        </row>
        <row r="3">
          <cell r="C3">
            <v>152.09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2">
          <cell r="IU2">
            <v>1189.3142999999952</v>
          </cell>
        </row>
      </sheetData>
      <sheetData sheetId="3">
        <row r="2">
          <cell r="C2">
            <v>10292.25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56</v>
      </c>
    </row>
    <row r="9" spans="1:4" ht="63.75">
      <c r="A9" s="35" t="s">
        <v>12</v>
      </c>
      <c r="B9" s="35"/>
      <c r="C9" s="9" t="s">
        <v>57</v>
      </c>
      <c r="D9" s="9" t="s">
        <v>58</v>
      </c>
    </row>
    <row r="10" spans="1:4" s="2" customFormat="1" ht="12.75">
      <c r="A10" s="10" t="s">
        <v>0</v>
      </c>
      <c r="B10" s="14" t="s">
        <v>7</v>
      </c>
      <c r="C10" s="21">
        <v>164379.36</v>
      </c>
      <c r="D10" s="21">
        <f>+D11+D12+D14</f>
        <v>192383.48</v>
      </c>
    </row>
    <row r="11" spans="1:4" ht="12.75">
      <c r="A11" s="3" t="s">
        <v>1</v>
      </c>
      <c r="B11" s="13" t="s">
        <v>8</v>
      </c>
      <c r="C11" s="18">
        <v>164379.36</v>
      </c>
      <c r="D11" s="18">
        <v>192383.48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59</v>
      </c>
      <c r="C13" s="18">
        <v>0</v>
      </c>
      <c r="D13" s="18">
        <v>0</v>
      </c>
    </row>
    <row r="14" spans="1:4" ht="12.75">
      <c r="A14" s="3" t="s">
        <v>4</v>
      </c>
      <c r="B14" s="13" t="s">
        <v>60</v>
      </c>
      <c r="C14" s="18">
        <v>0</v>
      </c>
      <c r="D14" s="18">
        <f>'[1]FK__10'!$D$201</f>
        <v>0</v>
      </c>
    </row>
    <row r="15" spans="1:4" ht="12.75">
      <c r="A15" s="24" t="s">
        <v>61</v>
      </c>
      <c r="B15" s="25" t="s">
        <v>62</v>
      </c>
      <c r="C15" s="18">
        <v>0</v>
      </c>
      <c r="D15" s="18">
        <v>0</v>
      </c>
    </row>
    <row r="16" spans="1:4" ht="12.75">
      <c r="A16" s="24" t="s">
        <v>63</v>
      </c>
      <c r="B16" s="25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6" t="s">
        <v>1</v>
      </c>
      <c r="B18" s="27" t="s">
        <v>62</v>
      </c>
      <c r="C18" s="18">
        <v>0</v>
      </c>
      <c r="D18" s="18">
        <v>0</v>
      </c>
    </row>
    <row r="19" spans="1:4" ht="38.25">
      <c r="A19" s="26" t="s">
        <v>2</v>
      </c>
      <c r="B19" s="4" t="s">
        <v>64</v>
      </c>
      <c r="C19" s="18">
        <v>0</v>
      </c>
      <c r="D19" s="18">
        <v>0</v>
      </c>
    </row>
    <row r="20" spans="1:4" ht="12.75">
      <c r="A20" s="26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164379.36</v>
      </c>
      <c r="D21" s="21">
        <f>+D10-D17</f>
        <v>192383.48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65</v>
      </c>
    </row>
    <row r="9" spans="1:4" ht="51">
      <c r="A9" s="35" t="s">
        <v>12</v>
      </c>
      <c r="B9" s="35"/>
      <c r="C9" s="28" t="s">
        <v>66</v>
      </c>
      <c r="D9" s="28" t="s">
        <v>67</v>
      </c>
    </row>
    <row r="10" spans="1:4" ht="25.5">
      <c r="A10" s="10" t="s">
        <v>15</v>
      </c>
      <c r="B10" s="11" t="s">
        <v>68</v>
      </c>
      <c r="C10" s="21">
        <v>157222.66</v>
      </c>
      <c r="D10" s="21">
        <v>164379.36000000004</v>
      </c>
    </row>
    <row r="11" spans="1:4" ht="12.75">
      <c r="A11" s="10" t="s">
        <v>16</v>
      </c>
      <c r="B11" s="14" t="s">
        <v>17</v>
      </c>
      <c r="C11" s="21">
        <v>-602.4899999999761</v>
      </c>
      <c r="D11" s="21">
        <f>+D12-D16</f>
        <v>17711.869999999995</v>
      </c>
    </row>
    <row r="12" spans="1:4" s="2" customFormat="1" ht="12.75">
      <c r="A12" s="10" t="s">
        <v>0</v>
      </c>
      <c r="B12" s="14" t="s">
        <v>18</v>
      </c>
      <c r="C12" s="21">
        <v>65270.83</v>
      </c>
      <c r="D12" s="21">
        <f>+D13+D14+D15</f>
        <v>63653.009999999995</v>
      </c>
    </row>
    <row r="13" spans="1:4" ht="12.75">
      <c r="A13" s="3" t="s">
        <v>1</v>
      </c>
      <c r="B13" s="13" t="s">
        <v>19</v>
      </c>
      <c r="C13" s="18">
        <v>65270.83</v>
      </c>
      <c r="D13" s="18">
        <f>55449.28-1029.75-200+4</f>
        <v>54223.53</v>
      </c>
    </row>
    <row r="14" spans="1:4" ht="12.75">
      <c r="A14" s="3" t="s">
        <v>2</v>
      </c>
      <c r="B14" s="13" t="s">
        <v>69</v>
      </c>
      <c r="C14" s="18">
        <v>0</v>
      </c>
      <c r="D14" s="18">
        <v>0</v>
      </c>
    </row>
    <row r="15" spans="1:4" ht="12.75">
      <c r="A15" s="3" t="s">
        <v>3</v>
      </c>
      <c r="B15" s="13" t="s">
        <v>20</v>
      </c>
      <c r="C15" s="18">
        <v>0</v>
      </c>
      <c r="D15" s="18">
        <v>9429.48</v>
      </c>
    </row>
    <row r="16" spans="1:4" s="2" customFormat="1" ht="12.75">
      <c r="A16" s="10" t="s">
        <v>5</v>
      </c>
      <c r="B16" s="14" t="s">
        <v>21</v>
      </c>
      <c r="C16" s="21">
        <v>65873.31999999998</v>
      </c>
      <c r="D16" s="21">
        <f>SUM(D17:D23)</f>
        <v>45941.14</v>
      </c>
    </row>
    <row r="17" spans="1:4" ht="12.75">
      <c r="A17" s="3" t="s">
        <v>1</v>
      </c>
      <c r="B17" s="4" t="s">
        <v>22</v>
      </c>
      <c r="C17" s="18">
        <v>19602.83</v>
      </c>
      <c r="D17" s="18">
        <v>33259.53</v>
      </c>
    </row>
    <row r="18" spans="1:4" ht="12.75">
      <c r="A18" s="3" t="s">
        <v>2</v>
      </c>
      <c r="B18" s="4" t="s">
        <v>54</v>
      </c>
      <c r="C18" s="18">
        <v>0</v>
      </c>
      <c r="D18" s="18">
        <v>0</v>
      </c>
    </row>
    <row r="19" spans="1:4" ht="25.5">
      <c r="A19" s="3" t="s">
        <v>3</v>
      </c>
      <c r="B19" s="4" t="s">
        <v>23</v>
      </c>
      <c r="C19" s="18">
        <v>0</v>
      </c>
      <c r="D19" s="18">
        <v>0</v>
      </c>
    </row>
    <row r="20" spans="1:4" ht="12.75">
      <c r="A20" s="3" t="s">
        <v>4</v>
      </c>
      <c r="B20" s="4" t="s">
        <v>24</v>
      </c>
      <c r="C20" s="18">
        <v>0</v>
      </c>
      <c r="D20" s="18">
        <v>0</v>
      </c>
    </row>
    <row r="21" spans="1:4" ht="25.5">
      <c r="A21" s="3" t="s">
        <v>25</v>
      </c>
      <c r="B21" s="4" t="s">
        <v>29</v>
      </c>
      <c r="C21" s="18">
        <v>1876.7699999999697</v>
      </c>
      <c r="D21" s="18">
        <v>2059</v>
      </c>
    </row>
    <row r="22" spans="1:4" ht="12.75">
      <c r="A22" s="3" t="s">
        <v>26</v>
      </c>
      <c r="B22" s="4" t="s">
        <v>37</v>
      </c>
      <c r="C22" s="18">
        <v>0</v>
      </c>
      <c r="D22" s="18">
        <v>0</v>
      </c>
    </row>
    <row r="23" spans="1:4" ht="12.75">
      <c r="A23" s="3" t="s">
        <v>27</v>
      </c>
      <c r="B23" s="4" t="s">
        <v>30</v>
      </c>
      <c r="C23" s="18">
        <v>44393.72</v>
      </c>
      <c r="D23" s="18">
        <f>10421.1+4+2.96+194.55</f>
        <v>10622.609999999999</v>
      </c>
    </row>
    <row r="24" spans="1:4" s="2" customFormat="1" ht="12.75">
      <c r="A24" s="10" t="s">
        <v>32</v>
      </c>
      <c r="B24" s="11" t="s">
        <v>86</v>
      </c>
      <c r="C24" s="21">
        <v>7759.19</v>
      </c>
      <c r="D24" s="21">
        <f>'[3]Wynik'!$C$2</f>
        <v>10292.25</v>
      </c>
    </row>
    <row r="25" spans="1:6" s="2" customFormat="1" ht="12.75">
      <c r="A25" s="10" t="s">
        <v>87</v>
      </c>
      <c r="B25" s="14" t="s">
        <v>36</v>
      </c>
      <c r="C25" s="21">
        <v>164379.36000000004</v>
      </c>
      <c r="D25" s="21">
        <f>+D10+D11+D24</f>
        <v>192383.48000000004</v>
      </c>
      <c r="F25" s="17"/>
    </row>
    <row r="26" spans="3:4" ht="12.75">
      <c r="C26" s="19"/>
      <c r="D26" s="23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70</v>
      </c>
    </row>
    <row r="9" spans="1:4" ht="51">
      <c r="A9" s="35" t="s">
        <v>38</v>
      </c>
      <c r="B9" s="35"/>
      <c r="C9" s="28" t="s">
        <v>66</v>
      </c>
      <c r="D9" s="28" t="s">
        <v>67</v>
      </c>
    </row>
    <row r="10" spans="1:4" s="2" customFormat="1" ht="12.75">
      <c r="A10" s="10" t="s">
        <v>1</v>
      </c>
      <c r="B10" s="36" t="s">
        <v>71</v>
      </c>
      <c r="C10" s="37"/>
      <c r="D10" s="38"/>
    </row>
    <row r="11" spans="1:4" ht="12.75">
      <c r="A11" s="3" t="s">
        <v>1</v>
      </c>
      <c r="B11" s="4" t="s">
        <v>72</v>
      </c>
      <c r="C11" s="15">
        <v>1089.856231803688</v>
      </c>
      <c r="D11" s="15">
        <f>'[2]Obliczenia2'!$C$2</f>
        <v>1080.8031999999946</v>
      </c>
    </row>
    <row r="12" spans="1:4" ht="12.75">
      <c r="A12" s="3" t="s">
        <v>2</v>
      </c>
      <c r="B12" s="4" t="s">
        <v>73</v>
      </c>
      <c r="C12" s="15">
        <v>1080.8032086264711</v>
      </c>
      <c r="D12" s="15">
        <f>'[3]Obliczenia2'!$IU$2</f>
        <v>1189.3142999999952</v>
      </c>
    </row>
    <row r="13" spans="1:4" s="2" customFormat="1" ht="12.75">
      <c r="A13" s="10" t="s">
        <v>2</v>
      </c>
      <c r="B13" s="36" t="s">
        <v>74</v>
      </c>
      <c r="C13" s="37"/>
      <c r="D13" s="38"/>
    </row>
    <row r="14" spans="1:4" ht="12.75">
      <c r="A14" s="3" t="s">
        <v>1</v>
      </c>
      <c r="B14" s="4" t="s">
        <v>72</v>
      </c>
      <c r="C14" s="5">
        <v>144.26</v>
      </c>
      <c r="D14" s="5">
        <f>'[2]Obliczenia2'!$C$3</f>
        <v>152.09</v>
      </c>
    </row>
    <row r="15" spans="1:4" ht="25.5">
      <c r="A15" s="3" t="s">
        <v>2</v>
      </c>
      <c r="B15" s="29" t="s">
        <v>39</v>
      </c>
      <c r="C15" s="5">
        <v>144.26</v>
      </c>
      <c r="D15" s="5">
        <v>150.25</v>
      </c>
    </row>
    <row r="16" spans="1:4" ht="25.5">
      <c r="A16" s="3" t="s">
        <v>3</v>
      </c>
      <c r="B16" s="29" t="s">
        <v>40</v>
      </c>
      <c r="C16" s="5">
        <v>155.12</v>
      </c>
      <c r="D16" s="5">
        <v>162.38</v>
      </c>
    </row>
    <row r="17" spans="1:4" ht="12.75">
      <c r="A17" s="3" t="s">
        <v>4</v>
      </c>
      <c r="B17" s="4" t="s">
        <v>73</v>
      </c>
      <c r="C17" s="5">
        <v>152.09</v>
      </c>
      <c r="D17" s="5">
        <v>161.76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75</v>
      </c>
    </row>
    <row r="9" spans="1:4" ht="38.25">
      <c r="A9" s="39" t="s">
        <v>8</v>
      </c>
      <c r="B9" s="40"/>
      <c r="C9" s="9" t="s">
        <v>41</v>
      </c>
      <c r="D9" s="9" t="s">
        <v>76</v>
      </c>
    </row>
    <row r="10" spans="1:4" ht="12.75">
      <c r="A10" s="35">
        <v>1</v>
      </c>
      <c r="B10" s="35"/>
      <c r="C10" s="20">
        <v>2</v>
      </c>
      <c r="D10" s="20">
        <v>3</v>
      </c>
    </row>
    <row r="11" spans="1:4" ht="12.75">
      <c r="A11" s="6" t="s">
        <v>0</v>
      </c>
      <c r="B11" s="32" t="s">
        <v>78</v>
      </c>
      <c r="C11" s="33">
        <f>SUM(C12:C23)</f>
        <v>192383.48</v>
      </c>
      <c r="D11" s="20"/>
    </row>
    <row r="12" spans="1:4" s="2" customFormat="1" ht="40.5" customHeight="1">
      <c r="A12" s="30" t="s">
        <v>1</v>
      </c>
      <c r="B12" s="31" t="s">
        <v>43</v>
      </c>
      <c r="C12" s="34">
        <f>'[1]FK__10'!$D$133</f>
        <v>0</v>
      </c>
      <c r="D12" s="16">
        <f>C12/$C$11</f>
        <v>0</v>
      </c>
    </row>
    <row r="13" spans="1:4" s="2" customFormat="1" ht="28.5" customHeight="1">
      <c r="A13" s="30" t="s">
        <v>2</v>
      </c>
      <c r="B13" s="31" t="s">
        <v>42</v>
      </c>
      <c r="C13" s="34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30" t="s">
        <v>3</v>
      </c>
      <c r="B14" s="31" t="s">
        <v>45</v>
      </c>
      <c r="C14" s="34">
        <f>'[1]FK__10'!$D$153</f>
        <v>0</v>
      </c>
      <c r="D14" s="16">
        <f t="shared" si="0"/>
        <v>0</v>
      </c>
    </row>
    <row r="15" spans="1:4" s="2" customFormat="1" ht="12.75">
      <c r="A15" s="30" t="s">
        <v>4</v>
      </c>
      <c r="B15" s="31" t="s">
        <v>46</v>
      </c>
      <c r="C15" s="34">
        <f>'[1]FK__10'!$D$65</f>
        <v>0</v>
      </c>
      <c r="D15" s="16">
        <f t="shared" si="0"/>
        <v>0</v>
      </c>
    </row>
    <row r="16" spans="1:4" s="2" customFormat="1" ht="12.75">
      <c r="A16" s="30" t="s">
        <v>25</v>
      </c>
      <c r="B16" s="31" t="s">
        <v>47</v>
      </c>
      <c r="C16" s="34">
        <f>'[1]FK__10'!$D$65</f>
        <v>0</v>
      </c>
      <c r="D16" s="16">
        <f t="shared" si="0"/>
        <v>0</v>
      </c>
    </row>
    <row r="17" spans="1:4" s="2" customFormat="1" ht="25.5">
      <c r="A17" s="30" t="s">
        <v>26</v>
      </c>
      <c r="B17" s="31" t="s">
        <v>48</v>
      </c>
      <c r="C17" s="34">
        <v>192383.48</v>
      </c>
      <c r="D17" s="16">
        <f t="shared" si="0"/>
        <v>1</v>
      </c>
    </row>
    <row r="18" spans="1:4" s="2" customFormat="1" ht="38.25">
      <c r="A18" s="30" t="s">
        <v>27</v>
      </c>
      <c r="B18" s="31" t="s">
        <v>49</v>
      </c>
      <c r="C18" s="34">
        <f>'[1]FK__10'!$D$93</f>
        <v>0</v>
      </c>
      <c r="D18" s="16">
        <f t="shared" si="0"/>
        <v>0</v>
      </c>
    </row>
    <row r="19" spans="1:4" s="2" customFormat="1" ht="12.75">
      <c r="A19" s="30" t="s">
        <v>28</v>
      </c>
      <c r="B19" s="31" t="s">
        <v>50</v>
      </c>
      <c r="C19" s="34">
        <f>'[1]FK__10'!$D$117</f>
        <v>0</v>
      </c>
      <c r="D19" s="16">
        <f t="shared" si="0"/>
        <v>0</v>
      </c>
    </row>
    <row r="20" spans="1:4" s="2" customFormat="1" ht="12.75">
      <c r="A20" s="30" t="s">
        <v>31</v>
      </c>
      <c r="B20" s="31" t="s">
        <v>51</v>
      </c>
      <c r="C20" s="34">
        <f>'[1]FK__10'!$D$169</f>
        <v>0</v>
      </c>
      <c r="D20" s="16">
        <f t="shared" si="0"/>
        <v>0</v>
      </c>
    </row>
    <row r="21" spans="1:4" s="2" customFormat="1" ht="12.75">
      <c r="A21" s="30" t="s">
        <v>33</v>
      </c>
      <c r="B21" s="31" t="s">
        <v>52</v>
      </c>
      <c r="C21" s="34">
        <f>'[1]FK__10'!$D$9</f>
        <v>0</v>
      </c>
      <c r="D21" s="16">
        <f t="shared" si="0"/>
        <v>0</v>
      </c>
    </row>
    <row r="22" spans="1:4" s="2" customFormat="1" ht="12.75">
      <c r="A22" s="30" t="s">
        <v>34</v>
      </c>
      <c r="B22" s="31" t="s">
        <v>53</v>
      </c>
      <c r="C22" s="34">
        <f>'[1]FK__10'!$D$189</f>
        <v>0</v>
      </c>
      <c r="D22" s="16">
        <f t="shared" si="0"/>
        <v>0</v>
      </c>
    </row>
    <row r="23" spans="1:4" s="2" customFormat="1" ht="12.75">
      <c r="A23" s="30" t="s">
        <v>35</v>
      </c>
      <c r="B23" s="31" t="s">
        <v>77</v>
      </c>
      <c r="C23" s="34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59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79</v>
      </c>
      <c r="B26" s="7" t="s">
        <v>60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80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81</v>
      </c>
      <c r="B28" s="7" t="s">
        <v>82</v>
      </c>
      <c r="C28" s="21">
        <f>C11</f>
        <v>192383.48</v>
      </c>
      <c r="D28" s="16">
        <f t="shared" si="0"/>
        <v>1</v>
      </c>
    </row>
    <row r="29" spans="1:4" s="12" customFormat="1" ht="12.75">
      <c r="A29" s="3" t="s">
        <v>1</v>
      </c>
      <c r="B29" s="4" t="s">
        <v>83</v>
      </c>
      <c r="C29" s="22">
        <f>C11</f>
        <v>192383.48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84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85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2014-05-11T13:03:30Z</dcterms:modified>
  <cp:category/>
  <cp:version/>
  <cp:contentType/>
  <cp:contentStatus/>
</cp:coreProperties>
</file>